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11-项目绩效目标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<sst xmlns="http://schemas.openxmlformats.org/spreadsheetml/2006/main" count="790" uniqueCount="95">
  <si>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</si>
  <si>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</si>
  <si>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</si>
  <si>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</si>
  <si>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</si>
  <si>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</si>
  <si>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</si>
  <si>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</si>
  <si>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</si>
  <si>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</si>
  <si>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</si>
  <si>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</si>
  <si>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</si>
  <si>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</si>
  <si>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</si>
  <si>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</si>
  <si>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</si>
  <si>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302011-呼伦贝尔市生态环境局鄂温克族自治旗分局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</si>
  <si>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</si>
  <si>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</si>
  <si>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</si>
  <si>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</si>
  <si>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</si>
  <si>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</si>
  <si>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</si>
  <si>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</si>
  <si>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</si>
  <si>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</si>
  <si>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</si>
  <si>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</si>
  <si>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</si>
  <si>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</si>
  <si>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</si>
  <si>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</si>
  <si>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</si>
  <si>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</si>
  <si>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</si>
  <si>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</si>
  <si>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</si>
  <si>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</si>
  <si>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</si>
  <si>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</si>
  <si>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大病金</t>
  </si>
  <si>
    <t>公务员医疗补助缴费（在职）</t>
  </si>
  <si>
    <t>职工基本医疗保险缴费（在职）</t>
  </si>
  <si>
    <t>机关事业单位基本养老保险缴费</t>
  </si>
  <si>
    <t>工资性支出</t>
  </si>
  <si>
    <t>退休费</t>
  </si>
  <si>
    <t>12-对个人和家庭补助支出</t>
  </si>
  <si>
    <t>离退人员体检费</t>
  </si>
  <si>
    <t>21-公用经费</t>
  </si>
  <si>
    <t>在职职工体检费</t>
  </si>
  <si>
    <t>妇女卫生费</t>
  </si>
  <si>
    <t>退休人员待遇经费</t>
  </si>
  <si>
    <t>公务交通补贴</t>
  </si>
  <si>
    <t>公务员培训经费</t>
  </si>
  <si>
    <t>工会经费</t>
  </si>
  <si>
    <t>一般公用经费</t>
  </si>
  <si>
    <t>残疾人就业保障金</t>
  </si>
  <si>
    <t>2026年预算取暖费</t>
  </si>
  <si>
    <t>2026年预算其他公用经费</t>
  </si>
  <si>
    <t>地方事权监测经费</t>
  </si>
  <si>
    <t>31-部门预算项目</t>
  </si>
  <si>
    <t>预期保障2026年环境监测站采样及监测工作有序开展，完成辖区入河排污口监测、农村环境质量监测、农村万人千吨饮用水源地水质监测、农村污水处理设施出水水质监测、重点污染源监督性监测（执法监测）等地方事权的监测任务</t>
  </si>
  <si>
    <t>成本指标</t>
  </si>
  <si>
    <t>控制专用设备购置费用</t>
  </si>
  <si>
    <t>大于等于</t>
  </si>
  <si>
    <t>15</t>
  </si>
  <si>
    <t>万元</t>
  </si>
  <si>
    <t>控制运行成本</t>
  </si>
  <si>
    <t>28.80</t>
  </si>
  <si>
    <t>全旗地下水质入河口水质监测</t>
  </si>
  <si>
    <t>12</t>
  </si>
  <si>
    <t>全旗地表水水质监测</t>
  </si>
  <si>
    <t>地下水监测及时率</t>
  </si>
  <si>
    <t>30</t>
  </si>
  <si>
    <t>天</t>
  </si>
  <si>
    <t>地表水监测及时率</t>
  </si>
  <si>
    <t>质量指标</t>
  </si>
  <si>
    <t>检测技术要求符合率</t>
  </si>
  <si>
    <t>90</t>
  </si>
  <si>
    <t>水质采样要求合格率</t>
  </si>
  <si>
    <t>可持续影响指标</t>
  </si>
  <si>
    <t>采样及监测工作持续开展</t>
  </si>
  <si>
    <t>定性</t>
  </si>
  <si>
    <t>保障2026年鄂温克族自治旗生态环境监测工作持续开展</t>
  </si>
  <si>
    <t>生态效益指标</t>
  </si>
  <si>
    <t>改善生态环境质量</t>
  </si>
  <si>
    <t>有效改善</t>
  </si>
  <si>
    <t>社会效益指标</t>
  </si>
  <si>
    <t>提升公共生活环境质量</t>
  </si>
  <si>
    <t>有效提升</t>
  </si>
  <si>
    <t>满意度指标</t>
  </si>
  <si>
    <t>服务对象满意度指标</t>
  </si>
  <si>
    <t>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</si>
</sst>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0" fillId="0" borderId="1" xfId="0" applyFont="1" applyFill="1" applyBorder="1" applyAlignment="1"/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1"/>
  <sheetViews>
    <sheetView showGridLines="0" tabSelected="1" zoomScale="80" zoomScaleNormal="80" topLeftCell="A85" workbookViewId="0">
      <selection activeCell="E106" sqref="E106"/>
    </sheetView>
  </sheetViews>
  <sheetFormatPr defaultColWidth="9" defaultRowHeight="14.4"/>
  <cols>
    <col min="1" max="2" width="42.8611111111111" style="1" customWidth="1"/>
    <col min="3" max="4" width="28.5648148148148" style="1" customWidth="1"/>
    <col min="5" max="5" width="71.4259259259259" style="1" customWidth="1"/>
    <col min="6" max="13" width="21.4259259259259" style="1" customWidth="1"/>
    <col min="14" max="14" width="14.287037037037" style="1" customWidth="1"/>
    <col min="15" max="16384" width="9" style="1"/>
  </cols>
  <sheetData>
    <row r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3.5" customHeight="1" spans="1:14">
      <c r="M3" s="4" t="s">
        <v>2</v>
      </c>
    </row>
    <row r="4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ht="26.25" customHeight="1" spans="1:14">
      <c r="A5" s="7" t="s">
        <v>16</v>
      </c>
      <c r="B5" s="7" t="s">
        <v>17</v>
      </c>
      <c r="C5" s="7" t="s">
        <v>18</v>
      </c>
      <c r="D5" s="8">
        <f>4401.82/10000</f>
        <v>0.440182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ht="26.25" customHeight="1" spans="1:14">
      <c r="A9" s="7" t="s">
        <v>39</v>
      </c>
      <c r="B9" s="7" t="s">
        <v>17</v>
      </c>
      <c r="C9" s="7" t="s">
        <v>18</v>
      </c>
      <c r="D9" s="8">
        <f>253045.55/10000</f>
        <v>25.304555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ht="26.25" customHeight="1" spans="1:14">
      <c r="A13" s="7" t="s">
        <v>40</v>
      </c>
      <c r="B13" s="7" t="s">
        <v>17</v>
      </c>
      <c r="C13" s="7" t="s">
        <v>18</v>
      </c>
      <c r="D13" s="8">
        <f>6009.05/10000</f>
        <v>0.600905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ht="26.25" customHeight="1" spans="1:14">
      <c r="A17" s="7" t="s">
        <v>41</v>
      </c>
      <c r="B17" s="7" t="s">
        <v>17</v>
      </c>
      <c r="C17" s="7" t="s">
        <v>18</v>
      </c>
      <c r="D17" s="8">
        <f>3944.43/10000</f>
        <v>0.394443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ht="26.25" customHeight="1" spans="1:14">
      <c r="A21" s="7" t="s">
        <v>42</v>
      </c>
      <c r="B21" s="7" t="s">
        <v>17</v>
      </c>
      <c r="C21" s="7" t="s">
        <v>18</v>
      </c>
      <c r="D21" s="8">
        <f>1380/10000</f>
        <v>0.138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ht="26.25" customHeight="1" spans="1:14">
      <c r="A25" s="7" t="s">
        <v>43</v>
      </c>
      <c r="B25" s="7" t="s">
        <v>17</v>
      </c>
      <c r="C25" s="7" t="s">
        <v>18</v>
      </c>
      <c r="D25" s="8">
        <f>57965.01/10000</f>
        <v>5.796501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ht="26.25" customHeight="1" spans="1:14">
      <c r="A29" s="7" t="s">
        <v>44</v>
      </c>
      <c r="B29" s="7" t="s">
        <v>17</v>
      </c>
      <c r="C29" s="7" t="s">
        <v>18</v>
      </c>
      <c r="D29" s="8">
        <f>162302.02/10000</f>
        <v>16.230202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ht="26.25" customHeight="1" spans="1:14">
      <c r="A33" s="7" t="s">
        <v>45</v>
      </c>
      <c r="B33" s="7" t="s">
        <v>17</v>
      </c>
      <c r="C33" s="7" t="s">
        <v>18</v>
      </c>
      <c r="D33" s="8">
        <f>294867.99/10000</f>
        <v>29.486799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ht="26.25" customHeight="1" spans="1:14">
      <c r="A37" s="7" t="s">
        <v>46</v>
      </c>
      <c r="B37" s="7" t="s">
        <v>17</v>
      </c>
      <c r="C37" s="7" t="s">
        <v>18</v>
      </c>
      <c r="D37" s="8">
        <f>2145732.92/10000</f>
        <v>214.573292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ht="26.25" customHeight="1" spans="1:14">
      <c r="A41" s="7" t="s">
        <v>47</v>
      </c>
      <c r="B41" s="7" t="s">
        <v>17</v>
      </c>
      <c r="C41" s="7" t="s">
        <v>48</v>
      </c>
      <c r="D41" s="8">
        <f>29829.6/10000</f>
        <v>2.98296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ht="26.25" customHeight="1" spans="1:14">
      <c r="A45" s="7" t="s">
        <v>49</v>
      </c>
      <c r="B45" s="7" t="s">
        <v>17</v>
      </c>
      <c r="C45" s="7" t="s">
        <v>50</v>
      </c>
      <c r="D45" s="8">
        <f>2000/10000</f>
        <v>0.2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ht="26.25" customHeight="1" spans="1:14">
      <c r="A49" s="7" t="s">
        <v>51</v>
      </c>
      <c r="B49" s="7" t="s">
        <v>17</v>
      </c>
      <c r="C49" s="7" t="s">
        <v>50</v>
      </c>
      <c r="D49" s="8">
        <f>21000/10000</f>
        <v>2.1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ht="26.25" customHeight="1" spans="1:14">
      <c r="A53" s="7" t="s">
        <v>52</v>
      </c>
      <c r="B53" s="7" t="s">
        <v>17</v>
      </c>
      <c r="C53" s="7" t="s">
        <v>50</v>
      </c>
      <c r="D53" s="8">
        <f>4800/10000</f>
        <v>0.48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ht="26.25" customHeight="1" spans="1:14">
      <c r="A57" s="7" t="s">
        <v>53</v>
      </c>
      <c r="B57" s="7" t="s">
        <v>17</v>
      </c>
      <c r="C57" s="7" t="s">
        <v>50</v>
      </c>
      <c r="D57" s="8">
        <f>120/10000</f>
        <v>0.012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ht="26.25" customHeight="1" spans="1:14">
      <c r="A61" s="7" t="s">
        <v>54</v>
      </c>
      <c r="B61" s="7" t="s">
        <v>17</v>
      </c>
      <c r="C61" s="7" t="s">
        <v>50</v>
      </c>
      <c r="D61" s="8">
        <f>50400/10000</f>
        <v>5.04</v>
      </c>
      <c r="E61" s="7" t="s">
        <v>19</v>
      </c>
      <c r="F61" s="7" t="s">
        <v>20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ht="26.25" customHeight="1" spans="1:14">
      <c r="A64" s="7"/>
      <c r="B64" s="7"/>
      <c r="C64" s="7"/>
      <c r="D64" s="8"/>
      <c r="E64" s="7"/>
      <c r="F64" s="7" t="s">
        <v>35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ht="26.25" customHeight="1" spans="1:14">
      <c r="A65" s="7" t="s">
        <v>55</v>
      </c>
      <c r="B65" s="7" t="s">
        <v>17</v>
      </c>
      <c r="C65" s="7" t="s">
        <v>50</v>
      </c>
      <c r="D65" s="8">
        <f>2855.88/10000</f>
        <v>0.285588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ht="26.25" customHeight="1" spans="1:14">
      <c r="A69" s="7" t="s">
        <v>56</v>
      </c>
      <c r="B69" s="7" t="s">
        <v>17</v>
      </c>
      <c r="C69" s="7" t="s">
        <v>50</v>
      </c>
      <c r="D69" s="8">
        <f>23666.6/10000</f>
        <v>2.36666</v>
      </c>
      <c r="E69" s="7" t="s">
        <v>19</v>
      </c>
      <c r="F69" s="7" t="s">
        <v>20</v>
      </c>
      <c r="G69" s="7" t="s">
        <v>21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9"/>
    </row>
    <row r="70" ht="26.25" customHeight="1" spans="1:14">
      <c r="A70" s="7"/>
      <c r="B70" s="7"/>
      <c r="C70" s="7"/>
      <c r="D70" s="8"/>
      <c r="E70" s="7"/>
      <c r="F70" s="7"/>
      <c r="G70" s="7"/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27</v>
      </c>
      <c r="N70" s="9"/>
    </row>
    <row r="71" ht="26.25" customHeight="1" spans="1:14">
      <c r="A71" s="7"/>
      <c r="B71" s="7"/>
      <c r="C71" s="7"/>
      <c r="D71" s="8"/>
      <c r="E71" s="7"/>
      <c r="F71" s="7"/>
      <c r="G71" s="7" t="s">
        <v>33</v>
      </c>
      <c r="H71" s="7" t="s">
        <v>34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27</v>
      </c>
      <c r="N71" s="9"/>
    </row>
    <row r="72" ht="26.25" customHeight="1" spans="1:14">
      <c r="A72" s="7"/>
      <c r="B72" s="7"/>
      <c r="C72" s="7"/>
      <c r="D72" s="8"/>
      <c r="E72" s="7"/>
      <c r="F72" s="7" t="s">
        <v>35</v>
      </c>
      <c r="G72" s="7" t="s">
        <v>36</v>
      </c>
      <c r="H72" s="7" t="s">
        <v>37</v>
      </c>
      <c r="I72" s="7" t="s">
        <v>23</v>
      </c>
      <c r="J72" s="7" t="s">
        <v>24</v>
      </c>
      <c r="K72" s="7" t="s">
        <v>38</v>
      </c>
      <c r="L72" s="7" t="s">
        <v>32</v>
      </c>
      <c r="M72" s="7" t="s">
        <v>27</v>
      </c>
      <c r="N72" s="9"/>
    </row>
    <row r="73" ht="26.25" customHeight="1" spans="1:14">
      <c r="A73" s="7" t="s">
        <v>57</v>
      </c>
      <c r="B73" s="7" t="s">
        <v>17</v>
      </c>
      <c r="C73" s="7" t="s">
        <v>50</v>
      </c>
      <c r="D73" s="8">
        <f>86750/10000</f>
        <v>8.675</v>
      </c>
      <c r="E73" s="7" t="s">
        <v>19</v>
      </c>
      <c r="F73" s="7" t="s">
        <v>20</v>
      </c>
      <c r="G73" s="7" t="s">
        <v>21</v>
      </c>
      <c r="H73" s="7" t="s">
        <v>22</v>
      </c>
      <c r="I73" s="7" t="s">
        <v>23</v>
      </c>
      <c r="J73" s="7" t="s">
        <v>24</v>
      </c>
      <c r="K73" s="7" t="s">
        <v>25</v>
      </c>
      <c r="L73" s="7" t="s">
        <v>26</v>
      </c>
      <c r="M73" s="7" t="s">
        <v>27</v>
      </c>
      <c r="N73" s="9"/>
    </row>
    <row r="74" ht="26.25" customHeight="1" spans="1:14">
      <c r="A74" s="7"/>
      <c r="B74" s="7"/>
      <c r="C74" s="7"/>
      <c r="D74" s="8"/>
      <c r="E74" s="7"/>
      <c r="F74" s="7"/>
      <c r="G74" s="7"/>
      <c r="H74" s="7" t="s">
        <v>28</v>
      </c>
      <c r="I74" s="7" t="s">
        <v>29</v>
      </c>
      <c r="J74" s="7" t="s">
        <v>30</v>
      </c>
      <c r="K74" s="7" t="s">
        <v>31</v>
      </c>
      <c r="L74" s="7" t="s">
        <v>32</v>
      </c>
      <c r="M74" s="7" t="s">
        <v>27</v>
      </c>
      <c r="N74" s="9"/>
    </row>
    <row r="75" ht="26.25" customHeight="1" spans="1:14">
      <c r="A75" s="7"/>
      <c r="B75" s="7"/>
      <c r="C75" s="7"/>
      <c r="D75" s="8"/>
      <c r="E75" s="7"/>
      <c r="F75" s="7"/>
      <c r="G75" s="7" t="s">
        <v>33</v>
      </c>
      <c r="H75" s="7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27</v>
      </c>
      <c r="N75" s="9"/>
    </row>
    <row r="76" ht="26.25" customHeight="1" spans="1:14">
      <c r="A76" s="7"/>
      <c r="B76" s="7"/>
      <c r="C76" s="7"/>
      <c r="D76" s="8"/>
      <c r="E76" s="7"/>
      <c r="F76" s="7" t="s">
        <v>35</v>
      </c>
      <c r="G76" s="7" t="s">
        <v>36</v>
      </c>
      <c r="H76" s="7" t="s">
        <v>37</v>
      </c>
      <c r="I76" s="7" t="s">
        <v>23</v>
      </c>
      <c r="J76" s="7" t="s">
        <v>24</v>
      </c>
      <c r="K76" s="7" t="s">
        <v>38</v>
      </c>
      <c r="L76" s="7" t="s">
        <v>32</v>
      </c>
      <c r="M76" s="7" t="s">
        <v>27</v>
      </c>
      <c r="N76" s="9"/>
    </row>
    <row r="77" ht="26.25" customHeight="1" spans="1:14">
      <c r="A77" s="7" t="s">
        <v>58</v>
      </c>
      <c r="B77" s="7" t="s">
        <v>17</v>
      </c>
      <c r="C77" s="7" t="s">
        <v>50</v>
      </c>
      <c r="D77" s="8">
        <f>29583.25/10000</f>
        <v>2.958325</v>
      </c>
      <c r="E77" s="7" t="s">
        <v>19</v>
      </c>
      <c r="F77" s="7" t="s">
        <v>20</v>
      </c>
      <c r="G77" s="7" t="s">
        <v>21</v>
      </c>
      <c r="H77" s="7" t="s">
        <v>22</v>
      </c>
      <c r="I77" s="7" t="s">
        <v>23</v>
      </c>
      <c r="J77" s="7" t="s">
        <v>24</v>
      </c>
      <c r="K77" s="7" t="s">
        <v>25</v>
      </c>
      <c r="L77" s="7" t="s">
        <v>26</v>
      </c>
      <c r="M77" s="7" t="s">
        <v>27</v>
      </c>
      <c r="N77" s="9"/>
    </row>
    <row r="78" ht="26.25" customHeight="1" spans="1:14">
      <c r="A78" s="7"/>
      <c r="B78" s="7"/>
      <c r="C78" s="7"/>
      <c r="D78" s="8"/>
      <c r="E78" s="7"/>
      <c r="F78" s="7"/>
      <c r="G78" s="7"/>
      <c r="H78" s="7" t="s">
        <v>28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27</v>
      </c>
      <c r="N78" s="9"/>
    </row>
    <row r="79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34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27</v>
      </c>
      <c r="N79" s="9"/>
    </row>
    <row r="80" ht="26.25" customHeight="1" spans="1:14">
      <c r="A80" s="7"/>
      <c r="B80" s="7"/>
      <c r="C80" s="7"/>
      <c r="D80" s="8"/>
      <c r="E80" s="7"/>
      <c r="F80" s="7" t="s">
        <v>35</v>
      </c>
      <c r="G80" s="7" t="s">
        <v>36</v>
      </c>
      <c r="H80" s="7" t="s">
        <v>37</v>
      </c>
      <c r="I80" s="7" t="s">
        <v>23</v>
      </c>
      <c r="J80" s="7" t="s">
        <v>24</v>
      </c>
      <c r="K80" s="7" t="s">
        <v>38</v>
      </c>
      <c r="L80" s="7" t="s">
        <v>32</v>
      </c>
      <c r="M80" s="7" t="s">
        <v>27</v>
      </c>
      <c r="N80" s="9"/>
    </row>
    <row r="81" ht="26.25" customHeight="1" spans="1:14">
      <c r="A81" s="7" t="s">
        <v>59</v>
      </c>
      <c r="B81" s="7" t="s">
        <v>17</v>
      </c>
      <c r="C81" s="7" t="s">
        <v>50</v>
      </c>
      <c r="D81" s="8">
        <f>106282.59/10000</f>
        <v>10.628259</v>
      </c>
      <c r="E81" s="7" t="s">
        <v>19</v>
      </c>
      <c r="F81" s="7" t="s">
        <v>20</v>
      </c>
      <c r="G81" s="7" t="s">
        <v>21</v>
      </c>
      <c r="H81" s="7" t="s">
        <v>22</v>
      </c>
      <c r="I81" s="7" t="s">
        <v>23</v>
      </c>
      <c r="J81" s="7" t="s">
        <v>24</v>
      </c>
      <c r="K81" s="7" t="s">
        <v>25</v>
      </c>
      <c r="L81" s="7" t="s">
        <v>26</v>
      </c>
      <c r="M81" s="7" t="s">
        <v>27</v>
      </c>
      <c r="N81" s="9"/>
    </row>
    <row r="82" ht="26.25" customHeight="1" spans="1:14">
      <c r="A82" s="7"/>
      <c r="B82" s="7"/>
      <c r="C82" s="7"/>
      <c r="D82" s="8"/>
      <c r="E82" s="7"/>
      <c r="F82" s="7"/>
      <c r="G82" s="7"/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27</v>
      </c>
      <c r="N82" s="9"/>
    </row>
    <row r="83" ht="26.25" customHeight="1" spans="1:14">
      <c r="A83" s="7"/>
      <c r="B83" s="7"/>
      <c r="C83" s="7"/>
      <c r="D83" s="8"/>
      <c r="E83" s="7"/>
      <c r="F83" s="7"/>
      <c r="G83" s="7" t="s">
        <v>33</v>
      </c>
      <c r="H83" s="7" t="s">
        <v>34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27</v>
      </c>
      <c r="N83" s="9"/>
    </row>
    <row r="84" ht="26.25" customHeight="1" spans="1:14">
      <c r="A84" s="7"/>
      <c r="B84" s="7"/>
      <c r="C84" s="7"/>
      <c r="D84" s="8"/>
      <c r="E84" s="7"/>
      <c r="F84" s="7" t="s">
        <v>35</v>
      </c>
      <c r="G84" s="7" t="s">
        <v>36</v>
      </c>
      <c r="H84" s="7" t="s">
        <v>37</v>
      </c>
      <c r="I84" s="7" t="s">
        <v>23</v>
      </c>
      <c r="J84" s="7" t="s">
        <v>24</v>
      </c>
      <c r="K84" s="7" t="s">
        <v>38</v>
      </c>
      <c r="L84" s="7" t="s">
        <v>32</v>
      </c>
      <c r="M84" s="7" t="s">
        <v>27</v>
      </c>
      <c r="N84" s="9"/>
    </row>
    <row r="85" ht="26.25" customHeight="1" spans="1:14">
      <c r="A85" s="7" t="s">
        <v>60</v>
      </c>
      <c r="B85" s="7" t="s">
        <v>17</v>
      </c>
      <c r="C85" s="7" t="s">
        <v>50</v>
      </c>
      <c r="D85" s="8">
        <f>650000/10000</f>
        <v>65</v>
      </c>
      <c r="E85" s="7" t="s">
        <v>19</v>
      </c>
      <c r="F85" s="7" t="s">
        <v>20</v>
      </c>
      <c r="G85" s="7" t="s">
        <v>21</v>
      </c>
      <c r="H85" s="7" t="s">
        <v>22</v>
      </c>
      <c r="I85" s="7" t="s">
        <v>23</v>
      </c>
      <c r="J85" s="7" t="s">
        <v>24</v>
      </c>
      <c r="K85" s="7" t="s">
        <v>25</v>
      </c>
      <c r="L85" s="7" t="s">
        <v>26</v>
      </c>
      <c r="M85" s="7" t="s">
        <v>27</v>
      </c>
      <c r="N85" s="9"/>
    </row>
    <row r="86" ht="26.25" customHeight="1" spans="1:14">
      <c r="A86" s="7"/>
      <c r="B86" s="7"/>
      <c r="C86" s="7"/>
      <c r="D86" s="8"/>
      <c r="E86" s="7"/>
      <c r="F86" s="7"/>
      <c r="G86" s="7"/>
      <c r="H86" s="7" t="s">
        <v>28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27</v>
      </c>
      <c r="N86" s="9"/>
    </row>
    <row r="87" ht="26.25" customHeight="1" spans="1:14">
      <c r="A87" s="7"/>
      <c r="B87" s="7"/>
      <c r="C87" s="7"/>
      <c r="D87" s="8"/>
      <c r="E87" s="7"/>
      <c r="F87" s="7"/>
      <c r="G87" s="7" t="s">
        <v>33</v>
      </c>
      <c r="H87" s="7" t="s">
        <v>34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27</v>
      </c>
      <c r="N87" s="9"/>
    </row>
    <row r="88" ht="26.25" customHeight="1" spans="1:14">
      <c r="A88" s="7"/>
      <c r="B88" s="7"/>
      <c r="C88" s="7"/>
      <c r="D88" s="8"/>
      <c r="E88" s="7"/>
      <c r="F88" s="7" t="s">
        <v>35</v>
      </c>
      <c r="G88" s="7" t="s">
        <v>36</v>
      </c>
      <c r="H88" s="7" t="s">
        <v>37</v>
      </c>
      <c r="I88" s="7" t="s">
        <v>23</v>
      </c>
      <c r="J88" s="7" t="s">
        <v>24</v>
      </c>
      <c r="K88" s="7" t="s">
        <v>38</v>
      </c>
      <c r="L88" s="7" t="s">
        <v>32</v>
      </c>
      <c r="M88" s="7" t="s">
        <v>27</v>
      </c>
      <c r="N88" s="9"/>
    </row>
    <row r="89" ht="26.25" customHeight="1" spans="1:14">
      <c r="A89" s="7" t="s">
        <v>61</v>
      </c>
      <c r="B89" s="7" t="s">
        <v>17</v>
      </c>
      <c r="C89" s="7" t="s">
        <v>62</v>
      </c>
      <c r="D89" s="8">
        <f>288000/10000</f>
        <v>28.8</v>
      </c>
      <c r="E89" s="7" t="s">
        <v>63</v>
      </c>
      <c r="F89" s="7" t="s">
        <v>20</v>
      </c>
      <c r="G89" s="7" t="s">
        <v>64</v>
      </c>
      <c r="H89" s="7" t="s">
        <v>65</v>
      </c>
      <c r="I89" s="7" t="s">
        <v>29</v>
      </c>
      <c r="J89" s="7" t="s">
        <v>66</v>
      </c>
      <c r="K89" s="7" t="s">
        <v>67</v>
      </c>
      <c r="L89" s="7" t="s">
        <v>68</v>
      </c>
      <c r="M89" s="7" t="s">
        <v>38</v>
      </c>
      <c r="N89" s="9"/>
    </row>
    <row r="90" ht="26.25" customHeight="1" spans="1:14">
      <c r="A90" s="7"/>
      <c r="B90" s="7"/>
      <c r="C90" s="7"/>
      <c r="D90" s="8"/>
      <c r="E90" s="7"/>
      <c r="F90" s="7"/>
      <c r="G90" s="7"/>
      <c r="H90" s="7" t="s">
        <v>69</v>
      </c>
      <c r="I90" s="7" t="s">
        <v>23</v>
      </c>
      <c r="J90" s="7" t="s">
        <v>24</v>
      </c>
      <c r="K90" s="7" t="s">
        <v>70</v>
      </c>
      <c r="L90" s="7" t="s">
        <v>68</v>
      </c>
      <c r="M90" s="7" t="s">
        <v>38</v>
      </c>
      <c r="N90" s="9"/>
    </row>
    <row r="91" ht="26.25" customHeight="1" spans="1:14">
      <c r="A91" s="7"/>
      <c r="B91" s="7"/>
      <c r="C91" s="7"/>
      <c r="D91" s="8"/>
      <c r="E91" s="7"/>
      <c r="F91" s="7"/>
      <c r="G91" s="7" t="s">
        <v>21</v>
      </c>
      <c r="H91" s="7" t="s">
        <v>71</v>
      </c>
      <c r="I91" s="7" t="s">
        <v>29</v>
      </c>
      <c r="J91" s="7" t="s">
        <v>66</v>
      </c>
      <c r="K91" s="7" t="s">
        <v>72</v>
      </c>
      <c r="L91" s="7" t="s">
        <v>26</v>
      </c>
      <c r="M91" s="7" t="s">
        <v>38</v>
      </c>
      <c r="N91" s="9"/>
    </row>
    <row r="92" ht="26.25" customHeight="1" spans="1:14">
      <c r="A92" s="7"/>
      <c r="B92" s="7"/>
      <c r="C92" s="7"/>
      <c r="D92" s="8"/>
      <c r="E92" s="7"/>
      <c r="F92" s="7"/>
      <c r="G92" s="7"/>
      <c r="H92" s="7" t="s">
        <v>73</v>
      </c>
      <c r="I92" s="7" t="s">
        <v>29</v>
      </c>
      <c r="J92" s="7" t="s">
        <v>66</v>
      </c>
      <c r="K92" s="7" t="s">
        <v>72</v>
      </c>
      <c r="L92" s="7" t="s">
        <v>26</v>
      </c>
      <c r="M92" s="7" t="s">
        <v>25</v>
      </c>
      <c r="N92" s="9"/>
    </row>
    <row r="93" ht="26.25" customHeight="1" spans="1:14">
      <c r="A93" s="7"/>
      <c r="B93" s="7"/>
      <c r="C93" s="7"/>
      <c r="D93" s="8"/>
      <c r="E93" s="7"/>
      <c r="F93" s="7"/>
      <c r="G93" s="7" t="s">
        <v>33</v>
      </c>
      <c r="H93" s="7" t="s">
        <v>74</v>
      </c>
      <c r="I93" s="7" t="s">
        <v>23</v>
      </c>
      <c r="J93" s="7" t="s">
        <v>24</v>
      </c>
      <c r="K93" s="7" t="s">
        <v>75</v>
      </c>
      <c r="L93" s="7" t="s">
        <v>76</v>
      </c>
      <c r="M93" s="7" t="s">
        <v>38</v>
      </c>
      <c r="N93" s="9"/>
    </row>
    <row r="94" ht="26.25" customHeight="1" spans="1:14">
      <c r="A94" s="7"/>
      <c r="B94" s="7"/>
      <c r="C94" s="7"/>
      <c r="D94" s="8"/>
      <c r="E94" s="7"/>
      <c r="F94" s="7"/>
      <c r="G94" s="7"/>
      <c r="H94" s="7" t="s">
        <v>77</v>
      </c>
      <c r="I94" s="7" t="s">
        <v>23</v>
      </c>
      <c r="J94" s="7" t="s">
        <v>24</v>
      </c>
      <c r="K94" s="7" t="s">
        <v>75</v>
      </c>
      <c r="L94" s="7" t="s">
        <v>76</v>
      </c>
      <c r="M94" s="7" t="s">
        <v>38</v>
      </c>
      <c r="N94" s="9"/>
    </row>
    <row r="95" ht="26.25" customHeight="1" spans="1:14">
      <c r="A95" s="7"/>
      <c r="B95" s="7"/>
      <c r="C95" s="7"/>
      <c r="D95" s="8"/>
      <c r="E95" s="7"/>
      <c r="F95" s="7"/>
      <c r="G95" s="7" t="s">
        <v>78</v>
      </c>
      <c r="H95" s="7" t="s">
        <v>79</v>
      </c>
      <c r="I95" s="7" t="s">
        <v>29</v>
      </c>
      <c r="J95" s="7" t="s">
        <v>66</v>
      </c>
      <c r="K95" s="7" t="s">
        <v>80</v>
      </c>
      <c r="L95" s="7" t="s">
        <v>32</v>
      </c>
      <c r="M95" s="7" t="s">
        <v>25</v>
      </c>
      <c r="N95" s="9"/>
    </row>
    <row r="96" ht="26.25" customHeight="1" spans="1:14">
      <c r="A96" s="7"/>
      <c r="B96" s="7"/>
      <c r="C96" s="7"/>
      <c r="D96" s="8"/>
      <c r="E96" s="7"/>
      <c r="F96" s="7"/>
      <c r="G96" s="7"/>
      <c r="H96" s="7" t="s">
        <v>81</v>
      </c>
      <c r="I96" s="7" t="s">
        <v>29</v>
      </c>
      <c r="J96" s="7" t="s">
        <v>66</v>
      </c>
      <c r="K96" s="7" t="s">
        <v>80</v>
      </c>
      <c r="L96" s="7" t="s">
        <v>32</v>
      </c>
      <c r="M96" s="7" t="s">
        <v>38</v>
      </c>
      <c r="N96" s="9"/>
    </row>
    <row r="97" ht="26.25" customHeight="1" spans="1:14">
      <c r="A97" s="7"/>
      <c r="B97" s="7"/>
      <c r="C97" s="7"/>
      <c r="D97" s="8"/>
      <c r="E97" s="7"/>
      <c r="F97" s="7" t="s">
        <v>35</v>
      </c>
      <c r="G97" s="7" t="s">
        <v>82</v>
      </c>
      <c r="H97" s="7" t="s">
        <v>83</v>
      </c>
      <c r="I97" s="7" t="s">
        <v>84</v>
      </c>
      <c r="J97" s="7"/>
      <c r="K97" s="7" t="s">
        <v>85</v>
      </c>
      <c r="L97" s="7"/>
      <c r="M97" s="7" t="s">
        <v>25</v>
      </c>
      <c r="N97" s="9"/>
    </row>
    <row r="98" ht="26.25" customHeight="1" spans="1:14">
      <c r="A98" s="7"/>
      <c r="B98" s="7"/>
      <c r="C98" s="7"/>
      <c r="D98" s="8"/>
      <c r="E98" s="7"/>
      <c r="F98" s="7"/>
      <c r="G98" s="7" t="s">
        <v>86</v>
      </c>
      <c r="H98" s="7" t="s">
        <v>87</v>
      </c>
      <c r="I98" s="7" t="s">
        <v>84</v>
      </c>
      <c r="J98" s="7"/>
      <c r="K98" s="7" t="s">
        <v>88</v>
      </c>
      <c r="L98" s="7"/>
      <c r="M98" s="7" t="s">
        <v>25</v>
      </c>
      <c r="N98" s="9"/>
    </row>
    <row r="99" ht="26.25" customHeight="1" spans="1:14">
      <c r="A99" s="7"/>
      <c r="B99" s="7"/>
      <c r="C99" s="7"/>
      <c r="D99" s="8"/>
      <c r="E99" s="7"/>
      <c r="F99" s="7"/>
      <c r="G99" s="7" t="s">
        <v>89</v>
      </c>
      <c r="H99" s="7" t="s">
        <v>90</v>
      </c>
      <c r="I99" s="7" t="s">
        <v>84</v>
      </c>
      <c r="J99" s="7"/>
      <c r="K99" s="7" t="s">
        <v>91</v>
      </c>
      <c r="L99" s="7"/>
      <c r="M99" s="7" t="s">
        <v>25</v>
      </c>
      <c r="N99" s="9"/>
    </row>
    <row r="100" ht="26.25" customHeight="1" spans="1:14">
      <c r="A100" s="7"/>
      <c r="B100" s="7"/>
      <c r="C100" s="7"/>
      <c r="D100" s="8"/>
      <c r="E100" s="7"/>
      <c r="F100" s="7" t="s">
        <v>92</v>
      </c>
      <c r="G100" s="7" t="s">
        <v>93</v>
      </c>
      <c r="H100" s="7" t="s">
        <v>94</v>
      </c>
      <c r="I100" s="7" t="s">
        <v>29</v>
      </c>
      <c r="J100" s="7" t="s">
        <v>66</v>
      </c>
      <c r="K100" s="7" t="s">
        <v>80</v>
      </c>
      <c r="L100" s="7" t="s">
        <v>32</v>
      </c>
      <c r="M100" s="7" t="s">
        <v>25</v>
      </c>
      <c r="N100" s="9"/>
    </row>
    <row r="101" ht="26" customHeight="1" spans="1:14">
      <c r="A101" s="10"/>
      <c r="B101" s="10"/>
      <c r="C101" s="10"/>
      <c r="D101" s="11">
        <f>4224936.71/10000</f>
        <v>422.493671</v>
      </c>
      <c r="E101" s="12"/>
      <c r="F101" s="12"/>
      <c r="G101" s="12"/>
      <c r="H101" s="12"/>
      <c r="I101" s="12"/>
      <c r="J101" s="12"/>
      <c r="K101" s="12"/>
      <c r="L101" s="12"/>
      <c r="M101" s="12"/>
    </row>
  </sheetData>
  <mergeCells count="16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10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10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10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10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10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6"/>
    <mergeCell ref="F97:F9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1:G92"/>
    <mergeCell ref="G93:G94"/>
    <mergeCell ref="G95:G9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2026-02-28T13:38:03Z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DCD03280580845638B334BCFBFA4AFA0_11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